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630" windowHeight="5660"/>
  </bookViews>
  <sheets>
    <sheet name="Investment Template" sheetId="30" r:id="rId1"/>
    <sheet name="Instructions" sheetId="31" r:id="rId2"/>
  </sheets>
  <definedNames>
    <definedName name="_xlnm.Print_Area" localSheetId="1">Instructions!$A$1:$R$27</definedName>
    <definedName name="_xlnm.Print_Area" localSheetId="0">'Investment Template'!$A$1:$R$30</definedName>
  </definedNames>
  <calcPr calcId="145621"/>
</workbook>
</file>

<file path=xl/calcChain.xml><?xml version="1.0" encoding="utf-8"?>
<calcChain xmlns="http://schemas.openxmlformats.org/spreadsheetml/2006/main">
  <c r="H30" i="30" l="1"/>
  <c r="H29" i="30"/>
  <c r="H28" i="30"/>
  <c r="H27" i="30"/>
  <c r="N26" i="30"/>
  <c r="H26" i="30"/>
  <c r="I26" i="30" s="1"/>
  <c r="C26" i="30"/>
  <c r="D26" i="30" s="1"/>
  <c r="E26" i="30" s="1"/>
  <c r="A6" i="30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J26" i="30" l="1"/>
  <c r="K26" i="30" s="1"/>
  <c r="I27" i="30" s="1"/>
  <c r="C27" i="30"/>
  <c r="O26" i="30"/>
  <c r="P26" i="30" s="1"/>
  <c r="N27" i="30" s="1"/>
  <c r="C6" i="30"/>
  <c r="H8" i="30"/>
  <c r="H6" i="30"/>
  <c r="N6" i="30"/>
  <c r="O6" i="30" s="1"/>
  <c r="I6" i="30"/>
  <c r="H7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R5" i="30"/>
  <c r="J6" i="30"/>
  <c r="O27" i="30" l="1"/>
  <c r="P27" i="30" s="1"/>
  <c r="N28" i="30" s="1"/>
  <c r="J27" i="30"/>
  <c r="K27" i="30"/>
  <c r="I28" i="30" s="1"/>
  <c r="R26" i="30"/>
  <c r="D27" i="30"/>
  <c r="E27" i="30" s="1"/>
  <c r="K6" i="30"/>
  <c r="I7" i="30" s="1"/>
  <c r="J7" i="30" s="1"/>
  <c r="K7" i="30" s="1"/>
  <c r="I8" i="30" s="1"/>
  <c r="D6" i="30"/>
  <c r="E6" i="30" s="1"/>
  <c r="P6" i="30"/>
  <c r="N7" i="30" s="1"/>
  <c r="C28" i="30" l="1"/>
  <c r="R27" i="30"/>
  <c r="O28" i="30"/>
  <c r="P28" i="30" s="1"/>
  <c r="N29" i="30" s="1"/>
  <c r="J28" i="30"/>
  <c r="K28" i="30" s="1"/>
  <c r="I29" i="30" s="1"/>
  <c r="C7" i="30"/>
  <c r="R6" i="30"/>
  <c r="J8" i="30"/>
  <c r="K8" i="30" s="1"/>
  <c r="I9" i="30" s="1"/>
  <c r="O7" i="30"/>
  <c r="P7" i="30"/>
  <c r="N8" i="30" s="1"/>
  <c r="O29" i="30" l="1"/>
  <c r="P29" i="30" s="1"/>
  <c r="N30" i="30" s="1"/>
  <c r="J29" i="30"/>
  <c r="K29" i="30" s="1"/>
  <c r="I30" i="30" s="1"/>
  <c r="D28" i="30"/>
  <c r="E28" i="30"/>
  <c r="J9" i="30"/>
  <c r="K9" i="30" s="1"/>
  <c r="I10" i="30" s="1"/>
  <c r="O8" i="30"/>
  <c r="P8" i="30" s="1"/>
  <c r="N9" i="30" s="1"/>
  <c r="D7" i="30"/>
  <c r="E7" i="30"/>
  <c r="O30" i="30" l="1"/>
  <c r="P30" i="30" s="1"/>
  <c r="C29" i="30"/>
  <c r="R28" i="30"/>
  <c r="J30" i="30"/>
  <c r="K30" i="30" s="1"/>
  <c r="J10" i="30"/>
  <c r="K10" i="30" s="1"/>
  <c r="I11" i="30" s="1"/>
  <c r="C8" i="30"/>
  <c r="R7" i="30"/>
  <c r="O9" i="30"/>
  <c r="P9" i="30"/>
  <c r="N10" i="30" s="1"/>
  <c r="D29" i="30" l="1"/>
  <c r="E29" i="30" s="1"/>
  <c r="J11" i="30"/>
  <c r="K11" i="30" s="1"/>
  <c r="I12" i="30" s="1"/>
  <c r="O10" i="30"/>
  <c r="P10" i="30" s="1"/>
  <c r="N11" i="30" s="1"/>
  <c r="D8" i="30"/>
  <c r="E8" i="30" s="1"/>
  <c r="C30" i="30" l="1"/>
  <c r="R29" i="30"/>
  <c r="J12" i="30"/>
  <c r="K12" i="30" s="1"/>
  <c r="I13" i="30" s="1"/>
  <c r="C9" i="30"/>
  <c r="R8" i="30"/>
  <c r="O11" i="30"/>
  <c r="P11" i="30"/>
  <c r="N12" i="30" s="1"/>
  <c r="D30" i="30" l="1"/>
  <c r="E30" i="30" s="1"/>
  <c r="R30" i="30" s="1"/>
  <c r="J13" i="30"/>
  <c r="K13" i="30"/>
  <c r="I14" i="30" s="1"/>
  <c r="O12" i="30"/>
  <c r="P12" i="30"/>
  <c r="N13" i="30" s="1"/>
  <c r="D9" i="30"/>
  <c r="E9" i="30"/>
  <c r="C10" i="30" l="1"/>
  <c r="R9" i="30"/>
  <c r="J14" i="30"/>
  <c r="K14" i="30" s="1"/>
  <c r="I15" i="30" s="1"/>
  <c r="O13" i="30"/>
  <c r="P13" i="30" s="1"/>
  <c r="N14" i="30" s="1"/>
  <c r="O14" i="30" l="1"/>
  <c r="P14" i="30" s="1"/>
  <c r="N15" i="30" s="1"/>
  <c r="D10" i="30"/>
  <c r="E10" i="30" s="1"/>
  <c r="J15" i="30"/>
  <c r="K15" i="30" s="1"/>
  <c r="I16" i="30" s="1"/>
  <c r="J16" i="30" l="1"/>
  <c r="K16" i="30" s="1"/>
  <c r="I17" i="30" s="1"/>
  <c r="O15" i="30"/>
  <c r="P15" i="30" s="1"/>
  <c r="N16" i="30" s="1"/>
  <c r="C11" i="30"/>
  <c r="R10" i="30"/>
  <c r="O16" i="30" l="1"/>
  <c r="P16" i="30" s="1"/>
  <c r="N17" i="30" s="1"/>
  <c r="J17" i="30"/>
  <c r="K17" i="30" s="1"/>
  <c r="I18" i="30" s="1"/>
  <c r="D11" i="30"/>
  <c r="E11" i="30"/>
  <c r="J18" i="30" l="1"/>
  <c r="K18" i="30" s="1"/>
  <c r="I19" i="30" s="1"/>
  <c r="C12" i="30"/>
  <c r="R11" i="30"/>
  <c r="O17" i="30"/>
  <c r="P17" i="30" s="1"/>
  <c r="N18" i="30" s="1"/>
  <c r="O18" i="30" l="1"/>
  <c r="P18" i="30" s="1"/>
  <c r="N19" i="30" s="1"/>
  <c r="J19" i="30"/>
  <c r="K19" i="30" s="1"/>
  <c r="I20" i="30" s="1"/>
  <c r="D12" i="30"/>
  <c r="E12" i="30" s="1"/>
  <c r="C13" i="30" l="1"/>
  <c r="R12" i="30"/>
  <c r="O19" i="30"/>
  <c r="P19" i="30" s="1"/>
  <c r="N20" i="30" s="1"/>
  <c r="J20" i="30"/>
  <c r="K20" i="30"/>
  <c r="I21" i="30" s="1"/>
  <c r="O20" i="30" l="1"/>
  <c r="P20" i="30" s="1"/>
  <c r="N21" i="30" s="1"/>
  <c r="J21" i="30"/>
  <c r="K21" i="30" s="1"/>
  <c r="I22" i="30" s="1"/>
  <c r="D13" i="30"/>
  <c r="E13" i="30"/>
  <c r="J22" i="30" l="1"/>
  <c r="K22" i="30" s="1"/>
  <c r="I23" i="30" s="1"/>
  <c r="R13" i="30"/>
  <c r="C14" i="30"/>
  <c r="O21" i="30"/>
  <c r="P21" i="30"/>
  <c r="N22" i="30" s="1"/>
  <c r="O22" i="30" l="1"/>
  <c r="P22" i="30" s="1"/>
  <c r="N23" i="30" s="1"/>
  <c r="J23" i="30"/>
  <c r="K23" i="30" s="1"/>
  <c r="I24" i="30" s="1"/>
  <c r="D14" i="30"/>
  <c r="E14" i="30"/>
  <c r="J24" i="30" l="1"/>
  <c r="K24" i="30" s="1"/>
  <c r="I25" i="30" s="1"/>
  <c r="O23" i="30"/>
  <c r="P23" i="30" s="1"/>
  <c r="N24" i="30" s="1"/>
  <c r="C15" i="30"/>
  <c r="R14" i="30"/>
  <c r="J25" i="30" l="1"/>
  <c r="K25" i="30" s="1"/>
  <c r="D15" i="30"/>
  <c r="E15" i="30" s="1"/>
  <c r="O24" i="30"/>
  <c r="P24" i="30" s="1"/>
  <c r="N25" i="30" s="1"/>
  <c r="O25" i="30" l="1"/>
  <c r="P25" i="30" s="1"/>
  <c r="C16" i="30"/>
  <c r="R15" i="30"/>
  <c r="D16" i="30" l="1"/>
  <c r="E16" i="30"/>
  <c r="C17" i="30" l="1"/>
  <c r="R16" i="30"/>
  <c r="D17" i="30" l="1"/>
  <c r="E17" i="30"/>
  <c r="R17" i="30" l="1"/>
  <c r="C18" i="30"/>
  <c r="D18" i="30" l="1"/>
  <c r="E18" i="30"/>
  <c r="C19" i="30" l="1"/>
  <c r="R18" i="30"/>
  <c r="D19" i="30" l="1"/>
  <c r="E19" i="30"/>
  <c r="C20" i="30" l="1"/>
  <c r="R19" i="30"/>
  <c r="D20" i="30" l="1"/>
  <c r="E20" i="30"/>
  <c r="R20" i="30" l="1"/>
  <c r="C21" i="30"/>
  <c r="D21" i="30" l="1"/>
  <c r="E21" i="30" s="1"/>
  <c r="C22" i="30" l="1"/>
  <c r="R21" i="30"/>
  <c r="D22" i="30" l="1"/>
  <c r="E22" i="30"/>
  <c r="R22" i="30" l="1"/>
  <c r="C23" i="30"/>
  <c r="D23" i="30" l="1"/>
  <c r="E23" i="30" s="1"/>
  <c r="C24" i="30" l="1"/>
  <c r="R23" i="30"/>
  <c r="D24" i="30" l="1"/>
  <c r="E24" i="30" s="1"/>
  <c r="C25" i="30" l="1"/>
  <c r="R24" i="30"/>
  <c r="D25" i="30" l="1"/>
  <c r="E25" i="30" s="1"/>
  <c r="R25" i="30" s="1"/>
</calcChain>
</file>

<file path=xl/sharedStrings.xml><?xml version="1.0" encoding="utf-8"?>
<sst xmlns="http://schemas.openxmlformats.org/spreadsheetml/2006/main" count="41" uniqueCount="37">
  <si>
    <t>Year</t>
  </si>
  <si>
    <t>Instructions for Using the Investment Template</t>
  </si>
  <si>
    <t>Taxable Columns</t>
  </si>
  <si>
    <t>IRA Columns</t>
  </si>
  <si>
    <t>Grand Total Column</t>
  </si>
  <si>
    <t/>
  </si>
  <si>
    <r>
      <t xml:space="preserve">Total
</t>
    </r>
    <r>
      <rPr>
        <b/>
        <u/>
        <sz val="9"/>
        <rFont val="Arial"/>
        <family val="2"/>
      </rPr>
      <t>Taxable</t>
    </r>
  </si>
  <si>
    <r>
      <t xml:space="preserve">401(k)
</t>
    </r>
    <r>
      <rPr>
        <b/>
        <u/>
        <sz val="9"/>
        <rFont val="Arial"/>
        <family val="2"/>
      </rPr>
      <t>Match</t>
    </r>
  </si>
  <si>
    <r>
      <t>Total</t>
    </r>
    <r>
      <rPr>
        <b/>
        <u/>
        <sz val="9"/>
        <rFont val="Arial"/>
        <family val="2"/>
      </rPr>
      <t xml:space="preserve">
401(k)</t>
    </r>
  </si>
  <si>
    <r>
      <t xml:space="preserve">Total
</t>
    </r>
    <r>
      <rPr>
        <b/>
        <u/>
        <sz val="9"/>
        <rFont val="Arial"/>
        <family val="2"/>
      </rPr>
      <t>Roth IRA</t>
    </r>
  </si>
  <si>
    <r>
      <t xml:space="preserve">Amount
</t>
    </r>
    <r>
      <rPr>
        <b/>
        <u/>
        <sz val="9"/>
        <rFont val="Arial"/>
        <family val="2"/>
      </rPr>
      <t>Invested</t>
    </r>
  </si>
  <si>
    <r>
      <t>Amount</t>
    </r>
    <r>
      <rPr>
        <b/>
        <u/>
        <sz val="9"/>
        <rFont val="Arial"/>
        <family val="2"/>
      </rPr>
      <t xml:space="preserve">
Invested</t>
    </r>
  </si>
  <si>
    <t>TAXABLE</t>
  </si>
  <si>
    <t>401(k)</t>
  </si>
  <si>
    <t>ROTH IRA</t>
  </si>
  <si>
    <r>
      <t xml:space="preserve">GRAND
</t>
    </r>
    <r>
      <rPr>
        <b/>
        <u/>
        <sz val="10"/>
        <rFont val="Arial"/>
        <family val="2"/>
      </rPr>
      <t>TOTAL</t>
    </r>
  </si>
  <si>
    <r>
      <t xml:space="preserve"> + Prev.
</t>
    </r>
    <r>
      <rPr>
        <b/>
        <u/>
        <sz val="9"/>
        <rFont val="Arial"/>
        <family val="2"/>
      </rPr>
      <t>Year Total</t>
    </r>
  </si>
  <si>
    <r>
      <t xml:space="preserve">Annual %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"/>
        <family val="2"/>
      </rPr>
      <t>Return</t>
    </r>
  </si>
  <si>
    <r>
      <t xml:space="preserve">Annual %
</t>
    </r>
    <r>
      <rPr>
        <b/>
        <u/>
        <sz val="9"/>
        <rFont val="Arial"/>
        <family val="2"/>
      </rPr>
      <t>Return</t>
    </r>
  </si>
  <si>
    <r>
      <t>Column C -- Plus Prev. Year Total:</t>
    </r>
    <r>
      <rPr>
        <sz val="10"/>
        <rFont val="Arial"/>
        <family val="2"/>
      </rPr>
      <t xml:space="preserve"> This column </t>
    </r>
    <r>
      <rPr>
        <u/>
        <sz val="10"/>
        <rFont val="Arial"/>
        <family val="2"/>
      </rPr>
      <t>automatically</t>
    </r>
    <r>
      <rPr>
        <sz val="10"/>
        <rFont val="Arial"/>
        <family val="2"/>
      </rPr>
      <t xml:space="preserve"> adds the "Total Taxable" (Column E) amount from </t>
    </r>
    <r>
      <rPr>
        <u/>
        <sz val="10"/>
        <rFont val="Arial"/>
        <family val="2"/>
      </rPr>
      <t>last year</t>
    </r>
    <r>
      <rPr>
        <sz val="10"/>
        <rFont val="Arial"/>
        <family val="2"/>
      </rPr>
      <t xml:space="preserve"> to the "Amount Invested"(Column B) this year.</t>
    </r>
  </si>
  <si>
    <t>401(k) Columns</t>
  </si>
  <si>
    <r>
      <t>Column G -- Amount Invested: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Manually enter</t>
    </r>
    <r>
      <rPr>
        <sz val="10"/>
        <rFont val="Arial"/>
        <family val="2"/>
      </rPr>
      <t xml:space="preserve"> the amount you plan to invest per year in your </t>
    </r>
    <r>
      <rPr>
        <u/>
        <sz val="10"/>
        <rFont val="Arial"/>
        <family val="2"/>
      </rPr>
      <t>401(k)</t>
    </r>
    <r>
      <rPr>
        <sz val="10"/>
        <rFont val="Arial"/>
        <family val="2"/>
      </rPr>
      <t>. You can try out different scenarios by entering different numbers and seeing the results.</t>
    </r>
  </si>
  <si>
    <r>
      <t>Column H -- Match:</t>
    </r>
    <r>
      <rPr>
        <sz val="10"/>
        <rFont val="Arial"/>
        <family val="2"/>
      </rPr>
      <t xml:space="preserve"> This column </t>
    </r>
    <r>
      <rPr>
        <u/>
        <sz val="10"/>
        <rFont val="Arial"/>
        <family val="2"/>
      </rPr>
      <t>automatically</t>
    </r>
    <r>
      <rPr>
        <sz val="10"/>
        <rFont val="Arial"/>
        <family val="2"/>
      </rPr>
      <t xml:space="preserve"> calculates a 401(k) match of 50% of the amount in Column G. The % can be changed -- e.g., hit the F2 key and change "0.5" (50%) to "1.0" (100%).</t>
    </r>
  </si>
  <si>
    <r>
      <t>Column I -- Plus Prev. Year Total:</t>
    </r>
    <r>
      <rPr>
        <sz val="10"/>
        <rFont val="Arial"/>
        <family val="2"/>
      </rPr>
      <t xml:space="preserve"> This column </t>
    </r>
    <r>
      <rPr>
        <u/>
        <sz val="10"/>
        <rFont val="Arial"/>
        <family val="2"/>
      </rPr>
      <t>automatically</t>
    </r>
    <r>
      <rPr>
        <sz val="10"/>
        <rFont val="Arial"/>
        <family val="2"/>
      </rPr>
      <t xml:space="preserve"> adds the "Total 401(k)" (Column K) amount from </t>
    </r>
    <r>
      <rPr>
        <u/>
        <sz val="10"/>
        <rFont val="Arial"/>
        <family val="2"/>
      </rPr>
      <t>last year</t>
    </r>
    <r>
      <rPr>
        <sz val="10"/>
        <rFont val="Arial"/>
        <family val="2"/>
      </rPr>
      <t xml:space="preserve"> to the "Amount Invested" (Column G) </t>
    </r>
    <r>
      <rPr>
        <u/>
        <sz val="10"/>
        <rFont val="Arial"/>
        <family val="2"/>
      </rPr>
      <t>and</t>
    </r>
    <r>
      <rPr>
        <sz val="10"/>
        <rFont val="Arial"/>
        <family val="2"/>
      </rPr>
      <t xml:space="preserve"> "Match" (Column H) for this year.</t>
    </r>
  </si>
  <si>
    <r>
      <t>Column E -- Total Taxable:</t>
    </r>
    <r>
      <rPr>
        <sz val="10"/>
        <rFont val="Arial"/>
        <family val="2"/>
      </rPr>
      <t xml:space="preserve"> This column </t>
    </r>
    <r>
      <rPr>
        <u/>
        <sz val="10"/>
        <rFont val="Arial"/>
        <family val="2"/>
      </rPr>
      <t>automatically</t>
    </r>
    <r>
      <rPr>
        <sz val="10"/>
        <rFont val="Arial"/>
        <family val="2"/>
      </rPr>
      <t xml:space="preserve"> adds the amounts in Columns C and D to give you your total taxable amount for the year.</t>
    </r>
  </si>
  <si>
    <r>
      <t>Column K -- Total 401(k):</t>
    </r>
    <r>
      <rPr>
        <sz val="10"/>
        <rFont val="Arial"/>
        <family val="2"/>
      </rPr>
      <t xml:space="preserve"> This column </t>
    </r>
    <r>
      <rPr>
        <u/>
        <sz val="10"/>
        <rFont val="Arial"/>
        <family val="2"/>
      </rPr>
      <t>automatically</t>
    </r>
    <r>
      <rPr>
        <sz val="10"/>
        <rFont val="Arial"/>
        <family val="2"/>
      </rPr>
      <t xml:space="preserve"> adds the amounts in Columns I and J to give you your total 401(k) amount for the year.</t>
    </r>
  </si>
  <si>
    <r>
      <t>Column M -- Amount Invested: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Manually enter</t>
    </r>
    <r>
      <rPr>
        <sz val="10"/>
        <rFont val="Arial"/>
        <family val="2"/>
      </rPr>
      <t xml:space="preserve"> the amount you plan to invest per year in your </t>
    </r>
    <r>
      <rPr>
        <u/>
        <sz val="10"/>
        <rFont val="Arial"/>
        <family val="2"/>
      </rPr>
      <t>IRAs</t>
    </r>
    <r>
      <rPr>
        <sz val="10"/>
        <rFont val="Arial"/>
        <family val="2"/>
      </rPr>
      <t>. You can try out different scenarios by entering different numbers and seeing the results.</t>
    </r>
  </si>
  <si>
    <r>
      <t>Column N -- Plus Prev. Year Total:</t>
    </r>
    <r>
      <rPr>
        <sz val="10"/>
        <rFont val="Arial"/>
        <family val="2"/>
      </rPr>
      <t xml:space="preserve"> This column </t>
    </r>
    <r>
      <rPr>
        <u/>
        <sz val="10"/>
        <rFont val="Arial"/>
        <family val="2"/>
      </rPr>
      <t>automatically</t>
    </r>
    <r>
      <rPr>
        <sz val="10"/>
        <rFont val="Arial"/>
        <family val="2"/>
      </rPr>
      <t xml:space="preserve"> adds the "Total Roth IRA" (Column P) amount from </t>
    </r>
    <r>
      <rPr>
        <u/>
        <sz val="10"/>
        <rFont val="Arial"/>
        <family val="2"/>
      </rPr>
      <t>last year</t>
    </r>
    <r>
      <rPr>
        <sz val="10"/>
        <rFont val="Arial"/>
        <family val="2"/>
      </rPr>
      <t xml:space="preserve"> to the "Amount Invested"(Column M) for this year.</t>
    </r>
  </si>
  <si>
    <r>
      <t>Column D -- Annual % Return:</t>
    </r>
    <r>
      <rPr>
        <sz val="10"/>
        <rFont val="Arial"/>
        <family val="2"/>
      </rPr>
      <t xml:space="preserve"> This column </t>
    </r>
    <r>
      <rPr>
        <u/>
        <sz val="10"/>
        <rFont val="Arial"/>
        <family val="2"/>
      </rPr>
      <t>automatically</t>
    </r>
    <r>
      <rPr>
        <sz val="10"/>
        <rFont val="Arial"/>
        <family val="2"/>
      </rPr>
      <t xml:space="preserve"> calculates the annual return generated from the amount in Column C. You can change the % return by entering the cell (hit the F2 key) and changing the amount, e.g., from the default "0.09" (for 9%) to "0.08" (for 8%) or "0.1" (for 10%) or any other % return. Then copy and paste this cell to all other data cells below it in the same column.</t>
    </r>
  </si>
  <si>
    <r>
      <t>Column J -- Annual % Return:</t>
    </r>
    <r>
      <rPr>
        <sz val="10"/>
        <rFont val="Arial"/>
        <family val="2"/>
      </rPr>
      <t xml:space="preserve"> This column </t>
    </r>
    <r>
      <rPr>
        <u/>
        <sz val="10"/>
        <rFont val="Arial"/>
        <family val="2"/>
      </rPr>
      <t>automatically</t>
    </r>
    <r>
      <rPr>
        <sz val="10"/>
        <rFont val="Arial"/>
        <family val="2"/>
      </rPr>
      <t xml:space="preserve"> calculates the annual return generated from the amount in Column I. (See Column D above for instructions on changing the % rate.)</t>
    </r>
  </si>
  <si>
    <r>
      <t>Column O -- Annual % Return:</t>
    </r>
    <r>
      <rPr>
        <sz val="10"/>
        <rFont val="Arial"/>
        <family val="2"/>
      </rPr>
      <t xml:space="preserve"> This column </t>
    </r>
    <r>
      <rPr>
        <u/>
        <sz val="10"/>
        <rFont val="Arial"/>
        <family val="2"/>
      </rPr>
      <t>automatically</t>
    </r>
    <r>
      <rPr>
        <sz val="10"/>
        <rFont val="Arial"/>
        <family val="2"/>
      </rPr>
      <t xml:space="preserve"> calculates the annual return generated from the amount in Column N. (See Column D above for instructions on changing the % rate.)</t>
    </r>
  </si>
  <si>
    <r>
      <t>Column P -- Total Roth IRA:</t>
    </r>
    <r>
      <rPr>
        <sz val="10"/>
        <rFont val="Arial"/>
        <family val="2"/>
      </rPr>
      <t xml:space="preserve"> This column </t>
    </r>
    <r>
      <rPr>
        <u/>
        <sz val="10"/>
        <rFont val="Arial"/>
        <family val="2"/>
      </rPr>
      <t>automatically</t>
    </r>
    <r>
      <rPr>
        <sz val="10"/>
        <rFont val="Arial"/>
        <family val="2"/>
      </rPr>
      <t xml:space="preserve"> adds the amounts in Columns N and O to give you your total Roth IRA amount for the year.</t>
    </r>
  </si>
  <si>
    <r>
      <t>Column R -- Grand Total:</t>
    </r>
    <r>
      <rPr>
        <sz val="10"/>
        <rFont val="Arial"/>
        <family val="2"/>
      </rPr>
      <t xml:space="preserve"> This column </t>
    </r>
    <r>
      <rPr>
        <u/>
        <sz val="10"/>
        <rFont val="Arial"/>
        <family val="2"/>
      </rPr>
      <t>automatically</t>
    </r>
    <r>
      <rPr>
        <sz val="10"/>
        <rFont val="Arial"/>
        <family val="2"/>
      </rPr>
      <t xml:space="preserve"> adds the amounts in Columns E, K, and P (i.e., the totals for taxable, 401(k), and Roth IRA) to give you the grand total for that year.</t>
    </r>
  </si>
  <si>
    <r>
      <t>Column B -- Amount Invested: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Manually enter</t>
    </r>
    <r>
      <rPr>
        <sz val="10"/>
        <rFont val="Arial"/>
        <family val="2"/>
      </rPr>
      <t xml:space="preserve"> the amount you plan to invest per year in </t>
    </r>
    <r>
      <rPr>
        <u/>
        <sz val="10"/>
        <rFont val="Arial"/>
        <family val="2"/>
      </rPr>
      <t>taxable</t>
    </r>
    <r>
      <rPr>
        <sz val="10"/>
        <rFont val="Arial"/>
        <family val="2"/>
      </rPr>
      <t xml:space="preserve"> investments (e.g., mutual funds not part of a 401(k) or IRA that are for your use before you turn 60). You can try out different savings scenarios by entering different numbers and seeing how the totals change.</t>
    </r>
  </si>
  <si>
    <r>
      <t>Column A -- Year:</t>
    </r>
    <r>
      <rPr>
        <sz val="10"/>
        <rFont val="Arial"/>
        <family val="2"/>
      </rPr>
      <t xml:space="preserve"> You can </t>
    </r>
    <r>
      <rPr>
        <u/>
        <sz val="10"/>
        <rFont val="Arial"/>
        <family val="2"/>
      </rPr>
      <t>manually</t>
    </r>
    <r>
      <rPr>
        <sz val="10"/>
        <rFont val="Arial"/>
        <family val="2"/>
      </rPr>
      <t xml:space="preserve"> go into each cell and replace the sequential numbers with calendar years if you prefer.</t>
    </r>
  </si>
  <si>
    <t>Table Rows</t>
  </si>
  <si>
    <t xml:space="preserve">If you have any savings already invested, change the zeroes in Row 5 to the appropriate amounts. Delete any rows at the bottom of the table you don't need (e.g., delete Rows 21 to 25 if you want a 15-year plan). Note that the last 5 years on the table (Rows 26 to 30) show $50,000 being withdrawn from taxable investments as an illustration of how to do this (parentheses indicate subtraction).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</si>
</sst>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10" x14ac:knownFonts="1">
    <font>
      <sz val="10"/>
      <name val="Arial"/>
    </font>
    <font>
      <b/>
      <u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5" fontId="1" fillId="0" borderId="0" xfId="0" applyNumberFormat="1" applyFont="1" applyBorder="1" applyAlignment="1">
      <alignment horizontal="right"/>
    </xf>
    <xf numFmtId="5" fontId="2" fillId="0" borderId="0" xfId="0" applyNumberFormat="1" applyFont="1" applyBorder="1"/>
    <xf numFmtId="0" fontId="1" fillId="0" borderId="0" xfId="0" applyFont="1" applyBorder="1"/>
    <xf numFmtId="5" fontId="2" fillId="0" borderId="0" xfId="0" applyNumberFormat="1" applyFont="1"/>
    <xf numFmtId="5" fontId="1" fillId="0" borderId="1" xfId="0" applyNumberFormat="1" applyFont="1" applyBorder="1" applyAlignment="1">
      <alignment horizontal="right"/>
    </xf>
    <xf numFmtId="5" fontId="2" fillId="0" borderId="1" xfId="0" applyNumberFormat="1" applyFont="1" applyBorder="1"/>
    <xf numFmtId="0" fontId="0" fillId="0" borderId="1" xfId="0" applyBorder="1"/>
    <xf numFmtId="0" fontId="5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5" fontId="1" fillId="0" borderId="1" xfId="0" applyNumberFormat="1" applyFont="1" applyBorder="1" applyAlignment="1">
      <alignment horizontal="center"/>
    </xf>
    <xf numFmtId="5" fontId="8" fillId="0" borderId="0" xfId="0" applyNumberFormat="1" applyFont="1" applyBorder="1" applyAlignment="1">
      <alignment horizontal="center" wrapText="1"/>
    </xf>
    <xf numFmtId="5" fontId="1" fillId="0" borderId="0" xfId="0" quotePrefix="1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8" fillId="0" borderId="0" xfId="0" applyNumberFormat="1" applyFont="1" applyBorder="1" applyAlignment="1">
      <alignment horizontal="center" wrapText="1"/>
    </xf>
    <xf numFmtId="5" fontId="2" fillId="2" borderId="0" xfId="0" applyNumberFormat="1" applyFont="1" applyFill="1" applyBorder="1"/>
    <xf numFmtId="5" fontId="2" fillId="0" borderId="0" xfId="0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abSelected="1" zoomScale="106" zoomScaleNormal="106" workbookViewId="0">
      <selection activeCell="E5" sqref="E5"/>
    </sheetView>
  </sheetViews>
  <sheetFormatPr defaultRowHeight="12.5" x14ac:dyDescent="0.25"/>
  <cols>
    <col min="1" max="1" width="5.1796875" style="22" customWidth="1"/>
    <col min="2" max="2" width="9.453125" customWidth="1"/>
    <col min="3" max="3" width="9.54296875" customWidth="1"/>
    <col min="4" max="4" width="8.7265625" customWidth="1"/>
    <col min="5" max="5" width="9.7265625" customWidth="1"/>
    <col min="6" max="6" width="2" style="7" customWidth="1"/>
    <col min="7" max="7" width="9.26953125" customWidth="1"/>
    <col min="8" max="8" width="8" customWidth="1"/>
    <col min="9" max="9" width="9.453125" customWidth="1"/>
    <col min="10" max="10" width="8.7265625" customWidth="1"/>
    <col min="11" max="11" width="9.453125" customWidth="1"/>
    <col min="12" max="12" width="1.7265625" style="7" customWidth="1"/>
    <col min="13" max="13" width="10" customWidth="1"/>
    <col min="14" max="14" width="9.7265625" customWidth="1"/>
    <col min="15" max="15" width="9.26953125" customWidth="1"/>
    <col min="16" max="16" width="9.81640625" customWidth="1"/>
    <col min="17" max="17" width="1.7265625" style="7" customWidth="1"/>
    <col min="18" max="18" width="12.7265625" customWidth="1"/>
  </cols>
  <sheetData>
    <row r="1" spans="1:18" ht="13" x14ac:dyDescent="0.3">
      <c r="A1" s="24" t="s">
        <v>12</v>
      </c>
      <c r="B1" s="24"/>
      <c r="C1" s="24"/>
      <c r="D1" s="24"/>
      <c r="E1" s="24"/>
      <c r="F1" s="25"/>
      <c r="G1" s="26" t="s">
        <v>13</v>
      </c>
      <c r="H1" s="27"/>
      <c r="I1" s="27"/>
      <c r="J1" s="27"/>
      <c r="K1" s="27"/>
      <c r="L1" s="28"/>
      <c r="M1" s="26" t="s">
        <v>14</v>
      </c>
      <c r="N1" s="27"/>
      <c r="O1" s="27"/>
      <c r="P1" s="27"/>
      <c r="Q1" s="28"/>
    </row>
    <row r="2" spans="1:18" ht="6" customHeight="1" x14ac:dyDescent="0.25"/>
    <row r="3" spans="1:18" ht="26" x14ac:dyDescent="0.3">
      <c r="A3" s="14" t="s">
        <v>0</v>
      </c>
      <c r="B3" s="16" t="s">
        <v>10</v>
      </c>
      <c r="C3" s="16" t="s">
        <v>16</v>
      </c>
      <c r="D3" s="19" t="s">
        <v>17</v>
      </c>
      <c r="E3" s="16" t="s">
        <v>6</v>
      </c>
      <c r="F3" s="15"/>
      <c r="G3" s="16" t="s">
        <v>11</v>
      </c>
      <c r="H3" s="16" t="s">
        <v>7</v>
      </c>
      <c r="I3" s="16" t="s">
        <v>16</v>
      </c>
      <c r="J3" s="16" t="s">
        <v>18</v>
      </c>
      <c r="K3" s="16" t="s">
        <v>8</v>
      </c>
      <c r="L3" s="15"/>
      <c r="M3" s="16" t="s">
        <v>10</v>
      </c>
      <c r="N3" s="16" t="s">
        <v>16</v>
      </c>
      <c r="O3" s="16" t="s">
        <v>18</v>
      </c>
      <c r="P3" s="16" t="s">
        <v>9</v>
      </c>
      <c r="Q3" s="15"/>
      <c r="R3" s="18" t="s">
        <v>15</v>
      </c>
    </row>
    <row r="4" spans="1:18" ht="6.75" customHeight="1" x14ac:dyDescent="0.25">
      <c r="A4" s="14"/>
      <c r="B4" s="17" t="s">
        <v>5</v>
      </c>
      <c r="C4" s="1"/>
      <c r="D4" s="1"/>
      <c r="E4" s="1"/>
      <c r="F4" s="5"/>
      <c r="G4" s="1"/>
      <c r="H4" s="1"/>
      <c r="I4" s="1"/>
      <c r="J4" s="1"/>
      <c r="K4" s="1"/>
      <c r="L4" s="5"/>
      <c r="M4" s="1"/>
      <c r="N4" s="1"/>
      <c r="O4" s="1"/>
      <c r="P4" s="1"/>
      <c r="Q4" s="5"/>
      <c r="R4" s="3"/>
    </row>
    <row r="5" spans="1:18" x14ac:dyDescent="0.25">
      <c r="A5" s="23"/>
      <c r="B5" s="21"/>
      <c r="C5" s="2"/>
      <c r="D5" s="2"/>
      <c r="E5" s="2">
        <v>0</v>
      </c>
      <c r="F5" s="6"/>
      <c r="G5" s="2"/>
      <c r="H5" s="2"/>
      <c r="I5" s="2"/>
      <c r="J5" s="2"/>
      <c r="K5" s="2">
        <v>0</v>
      </c>
      <c r="L5" s="6"/>
      <c r="M5" s="2"/>
      <c r="N5" s="2"/>
      <c r="O5" s="2"/>
      <c r="P5" s="2">
        <v>0</v>
      </c>
      <c r="Q5" s="6"/>
      <c r="R5" s="4">
        <f t="shared" ref="R5:R21" si="0">E5+K5+P5</f>
        <v>0</v>
      </c>
    </row>
    <row r="6" spans="1:18" x14ac:dyDescent="0.25">
      <c r="A6" s="23">
        <f t="shared" ref="A6:A30" si="1">A5+1</f>
        <v>1</v>
      </c>
      <c r="B6" s="20">
        <v>2000</v>
      </c>
      <c r="C6" s="2">
        <f t="shared" ref="C6:C30" si="2">E5+B6</f>
        <v>2000</v>
      </c>
      <c r="D6" s="2">
        <f t="shared" ref="D6:D30" si="3">C6*0.09</f>
        <v>180</v>
      </c>
      <c r="E6" s="2">
        <f t="shared" ref="E6:E21" si="4">C6+D6</f>
        <v>2180</v>
      </c>
      <c r="F6" s="6"/>
      <c r="G6" s="20">
        <v>4000</v>
      </c>
      <c r="H6" s="2">
        <f t="shared" ref="H6:H30" si="5">G6*0.5</f>
        <v>2000</v>
      </c>
      <c r="I6" s="2">
        <f t="shared" ref="I6:I30" si="6">K5+G6+H6</f>
        <v>6000</v>
      </c>
      <c r="J6" s="2">
        <f t="shared" ref="J6:J30" si="7">I6*0.09</f>
        <v>540</v>
      </c>
      <c r="K6" s="2">
        <f t="shared" ref="K6:K21" si="8">I6+J6</f>
        <v>6540</v>
      </c>
      <c r="L6" s="6"/>
      <c r="M6" s="20">
        <v>4000</v>
      </c>
      <c r="N6" s="2">
        <f t="shared" ref="N6:N30" si="9">P5+M6</f>
        <v>4000</v>
      </c>
      <c r="O6" s="2">
        <f t="shared" ref="O6:O30" si="10">N6*0.09</f>
        <v>360</v>
      </c>
      <c r="P6" s="2">
        <f t="shared" ref="P6:P21" si="11">N6+O6</f>
        <v>4360</v>
      </c>
      <c r="Q6" s="6"/>
      <c r="R6" s="4">
        <f t="shared" si="0"/>
        <v>13080</v>
      </c>
    </row>
    <row r="7" spans="1:18" x14ac:dyDescent="0.25">
      <c r="A7" s="23">
        <f t="shared" si="1"/>
        <v>2</v>
      </c>
      <c r="B7" s="20">
        <v>3000</v>
      </c>
      <c r="C7" s="2">
        <f t="shared" si="2"/>
        <v>5180</v>
      </c>
      <c r="D7" s="2">
        <f t="shared" si="3"/>
        <v>466.2</v>
      </c>
      <c r="E7" s="2">
        <f t="shared" si="4"/>
        <v>5646.2</v>
      </c>
      <c r="F7" s="6"/>
      <c r="G7" s="20">
        <v>4000</v>
      </c>
      <c r="H7" s="2">
        <f t="shared" si="5"/>
        <v>2000</v>
      </c>
      <c r="I7" s="2">
        <f t="shared" si="6"/>
        <v>12540</v>
      </c>
      <c r="J7" s="2">
        <f t="shared" si="7"/>
        <v>1128.5999999999999</v>
      </c>
      <c r="K7" s="2">
        <f t="shared" si="8"/>
        <v>13668.6</v>
      </c>
      <c r="L7" s="6"/>
      <c r="M7" s="20">
        <v>4000</v>
      </c>
      <c r="N7" s="2">
        <f t="shared" si="9"/>
        <v>8360</v>
      </c>
      <c r="O7" s="2">
        <f t="shared" si="10"/>
        <v>752.4</v>
      </c>
      <c r="P7" s="2">
        <f t="shared" si="11"/>
        <v>9112.4</v>
      </c>
      <c r="Q7" s="6"/>
      <c r="R7" s="4">
        <f t="shared" si="0"/>
        <v>28427.199999999997</v>
      </c>
    </row>
    <row r="8" spans="1:18" x14ac:dyDescent="0.25">
      <c r="A8" s="23">
        <f t="shared" si="1"/>
        <v>3</v>
      </c>
      <c r="B8" s="20">
        <v>4000</v>
      </c>
      <c r="C8" s="2">
        <f t="shared" si="2"/>
        <v>9646.2000000000007</v>
      </c>
      <c r="D8" s="2">
        <f t="shared" si="3"/>
        <v>868.15800000000002</v>
      </c>
      <c r="E8" s="2">
        <f t="shared" si="4"/>
        <v>10514.358</v>
      </c>
      <c r="F8" s="6"/>
      <c r="G8" s="20">
        <v>4000</v>
      </c>
      <c r="H8" s="2">
        <f t="shared" si="5"/>
        <v>2000</v>
      </c>
      <c r="I8" s="2">
        <f t="shared" si="6"/>
        <v>19668.599999999999</v>
      </c>
      <c r="J8" s="2">
        <f t="shared" si="7"/>
        <v>1770.1739999999998</v>
      </c>
      <c r="K8" s="2">
        <f t="shared" si="8"/>
        <v>21438.773999999998</v>
      </c>
      <c r="L8" s="6"/>
      <c r="M8" s="20">
        <v>4000</v>
      </c>
      <c r="N8" s="2">
        <f t="shared" si="9"/>
        <v>13112.4</v>
      </c>
      <c r="O8" s="2">
        <f t="shared" si="10"/>
        <v>1180.116</v>
      </c>
      <c r="P8" s="2">
        <f t="shared" si="11"/>
        <v>14292.516</v>
      </c>
      <c r="Q8" s="6"/>
      <c r="R8" s="4">
        <f t="shared" si="0"/>
        <v>46245.648000000001</v>
      </c>
    </row>
    <row r="9" spans="1:18" x14ac:dyDescent="0.25">
      <c r="A9" s="23">
        <f t="shared" si="1"/>
        <v>4</v>
      </c>
      <c r="B9" s="20">
        <v>5000</v>
      </c>
      <c r="C9" s="2">
        <f t="shared" si="2"/>
        <v>15514.358</v>
      </c>
      <c r="D9" s="2">
        <f t="shared" si="3"/>
        <v>1396.29222</v>
      </c>
      <c r="E9" s="2">
        <f t="shared" si="4"/>
        <v>16910.65022</v>
      </c>
      <c r="F9" s="6"/>
      <c r="G9" s="20">
        <v>4000</v>
      </c>
      <c r="H9" s="2">
        <f t="shared" si="5"/>
        <v>2000</v>
      </c>
      <c r="I9" s="2">
        <f t="shared" si="6"/>
        <v>27438.773999999998</v>
      </c>
      <c r="J9" s="2">
        <f t="shared" si="7"/>
        <v>2469.4896599999997</v>
      </c>
      <c r="K9" s="2">
        <f t="shared" si="8"/>
        <v>29908.263659999997</v>
      </c>
      <c r="L9" s="6"/>
      <c r="M9" s="20">
        <v>4000</v>
      </c>
      <c r="N9" s="2">
        <f t="shared" si="9"/>
        <v>18292.516</v>
      </c>
      <c r="O9" s="2">
        <f t="shared" si="10"/>
        <v>1646.3264399999998</v>
      </c>
      <c r="P9" s="2">
        <f t="shared" si="11"/>
        <v>19938.84244</v>
      </c>
      <c r="Q9" s="6"/>
      <c r="R9" s="4">
        <f t="shared" si="0"/>
        <v>66757.756319999986</v>
      </c>
    </row>
    <row r="10" spans="1:18" x14ac:dyDescent="0.25">
      <c r="A10" s="23">
        <f t="shared" si="1"/>
        <v>5</v>
      </c>
      <c r="B10" s="20">
        <v>6000</v>
      </c>
      <c r="C10" s="2">
        <f t="shared" si="2"/>
        <v>22910.65022</v>
      </c>
      <c r="D10" s="2">
        <f t="shared" si="3"/>
        <v>2061.9585198</v>
      </c>
      <c r="E10" s="2">
        <f t="shared" si="4"/>
        <v>24972.608739799998</v>
      </c>
      <c r="F10" s="6"/>
      <c r="G10" s="20">
        <v>4000</v>
      </c>
      <c r="H10" s="2">
        <f t="shared" si="5"/>
        <v>2000</v>
      </c>
      <c r="I10" s="2">
        <f t="shared" si="6"/>
        <v>35908.263659999997</v>
      </c>
      <c r="J10" s="2">
        <f t="shared" si="7"/>
        <v>3231.7437293999997</v>
      </c>
      <c r="K10" s="2">
        <f t="shared" si="8"/>
        <v>39140.007389399994</v>
      </c>
      <c r="L10" s="6"/>
      <c r="M10" s="20">
        <v>4000</v>
      </c>
      <c r="N10" s="2">
        <f t="shared" si="9"/>
        <v>23938.84244</v>
      </c>
      <c r="O10" s="2">
        <f t="shared" si="10"/>
        <v>2154.4958195999998</v>
      </c>
      <c r="P10" s="2">
        <f t="shared" si="11"/>
        <v>26093.338259600001</v>
      </c>
      <c r="Q10" s="6"/>
      <c r="R10" s="4">
        <f t="shared" si="0"/>
        <v>90205.95438879999</v>
      </c>
    </row>
    <row r="11" spans="1:18" ht="25.5" customHeight="1" x14ac:dyDescent="0.25">
      <c r="A11" s="23">
        <f t="shared" si="1"/>
        <v>6</v>
      </c>
      <c r="B11" s="20">
        <v>7000</v>
      </c>
      <c r="C11" s="2">
        <f t="shared" si="2"/>
        <v>31972.608739799998</v>
      </c>
      <c r="D11" s="2">
        <f t="shared" si="3"/>
        <v>2877.5347865819999</v>
      </c>
      <c r="E11" s="2">
        <f t="shared" si="4"/>
        <v>34850.143526381995</v>
      </c>
      <c r="F11" s="6"/>
      <c r="G11" s="20">
        <v>5000</v>
      </c>
      <c r="H11" s="2">
        <f t="shared" si="5"/>
        <v>2500</v>
      </c>
      <c r="I11" s="2">
        <f t="shared" si="6"/>
        <v>46640.007389399994</v>
      </c>
      <c r="J11" s="2">
        <f t="shared" si="7"/>
        <v>4197.6006650459994</v>
      </c>
      <c r="K11" s="2">
        <f t="shared" si="8"/>
        <v>50837.608054445991</v>
      </c>
      <c r="L11" s="6"/>
      <c r="M11" s="20">
        <v>5000</v>
      </c>
      <c r="N11" s="2">
        <f t="shared" si="9"/>
        <v>31093.338259600001</v>
      </c>
      <c r="O11" s="2">
        <f t="shared" si="10"/>
        <v>2798.4004433639998</v>
      </c>
      <c r="P11" s="2">
        <f t="shared" si="11"/>
        <v>33891.738702964001</v>
      </c>
      <c r="Q11" s="6"/>
      <c r="R11" s="4">
        <f t="shared" si="0"/>
        <v>119579.49028379199</v>
      </c>
    </row>
    <row r="12" spans="1:18" x14ac:dyDescent="0.25">
      <c r="A12" s="23">
        <f t="shared" si="1"/>
        <v>7</v>
      </c>
      <c r="B12" s="20">
        <v>8000</v>
      </c>
      <c r="C12" s="2">
        <f t="shared" si="2"/>
        <v>42850.143526381995</v>
      </c>
      <c r="D12" s="2">
        <f t="shared" si="3"/>
        <v>3856.5129173743794</v>
      </c>
      <c r="E12" s="2">
        <f t="shared" si="4"/>
        <v>46706.656443756372</v>
      </c>
      <c r="F12" s="6"/>
      <c r="G12" s="20">
        <v>5000</v>
      </c>
      <c r="H12" s="2">
        <f t="shared" si="5"/>
        <v>2500</v>
      </c>
      <c r="I12" s="2">
        <f t="shared" si="6"/>
        <v>58337.608054445991</v>
      </c>
      <c r="J12" s="2">
        <f t="shared" si="7"/>
        <v>5250.3847249001392</v>
      </c>
      <c r="K12" s="2">
        <f t="shared" si="8"/>
        <v>63587.992779346132</v>
      </c>
      <c r="L12" s="6"/>
      <c r="M12" s="20">
        <v>5000</v>
      </c>
      <c r="N12" s="2">
        <f t="shared" si="9"/>
        <v>38891.738702964001</v>
      </c>
      <c r="O12" s="2">
        <f t="shared" si="10"/>
        <v>3500.2564832667599</v>
      </c>
      <c r="P12" s="2">
        <f t="shared" si="11"/>
        <v>42391.995186230764</v>
      </c>
      <c r="Q12" s="6"/>
      <c r="R12" s="4">
        <f t="shared" si="0"/>
        <v>152686.64440933327</v>
      </c>
    </row>
    <row r="13" spans="1:18" x14ac:dyDescent="0.25">
      <c r="A13" s="23">
        <f t="shared" si="1"/>
        <v>8</v>
      </c>
      <c r="B13" s="20">
        <v>9000</v>
      </c>
      <c r="C13" s="2">
        <f t="shared" si="2"/>
        <v>55706.656443756372</v>
      </c>
      <c r="D13" s="2">
        <f t="shared" si="3"/>
        <v>5013.5990799380734</v>
      </c>
      <c r="E13" s="2">
        <f t="shared" si="4"/>
        <v>60720.255523694446</v>
      </c>
      <c r="F13" s="6"/>
      <c r="G13" s="20">
        <v>5000</v>
      </c>
      <c r="H13" s="2">
        <f t="shared" si="5"/>
        <v>2500</v>
      </c>
      <c r="I13" s="2">
        <f t="shared" si="6"/>
        <v>71087.992779346125</v>
      </c>
      <c r="J13" s="2">
        <f t="shared" si="7"/>
        <v>6397.919350141151</v>
      </c>
      <c r="K13" s="2">
        <f t="shared" si="8"/>
        <v>77485.912129487275</v>
      </c>
      <c r="L13" s="6"/>
      <c r="M13" s="20">
        <v>5000</v>
      </c>
      <c r="N13" s="2">
        <f t="shared" si="9"/>
        <v>47391.995186230764</v>
      </c>
      <c r="O13" s="2">
        <f t="shared" si="10"/>
        <v>4265.2795667607688</v>
      </c>
      <c r="P13" s="2">
        <f t="shared" si="11"/>
        <v>51657.274752991536</v>
      </c>
      <c r="Q13" s="6"/>
      <c r="R13" s="4">
        <f t="shared" si="0"/>
        <v>189863.44240617324</v>
      </c>
    </row>
    <row r="14" spans="1:18" x14ac:dyDescent="0.25">
      <c r="A14" s="23">
        <f t="shared" si="1"/>
        <v>9</v>
      </c>
      <c r="B14" s="20">
        <v>10000</v>
      </c>
      <c r="C14" s="2">
        <f t="shared" si="2"/>
        <v>70720.255523694446</v>
      </c>
      <c r="D14" s="2">
        <f t="shared" si="3"/>
        <v>6364.8229971324999</v>
      </c>
      <c r="E14" s="2">
        <f t="shared" si="4"/>
        <v>77085.078520826952</v>
      </c>
      <c r="F14" s="6"/>
      <c r="G14" s="20">
        <v>5000</v>
      </c>
      <c r="H14" s="2">
        <f t="shared" si="5"/>
        <v>2500</v>
      </c>
      <c r="I14" s="2">
        <f t="shared" si="6"/>
        <v>84985.912129487275</v>
      </c>
      <c r="J14" s="2">
        <f t="shared" si="7"/>
        <v>7648.7320916538547</v>
      </c>
      <c r="K14" s="2">
        <f t="shared" si="8"/>
        <v>92634.644221141134</v>
      </c>
      <c r="L14" s="6"/>
      <c r="M14" s="20">
        <v>5000</v>
      </c>
      <c r="N14" s="2">
        <f t="shared" si="9"/>
        <v>56657.274752991536</v>
      </c>
      <c r="O14" s="2">
        <f t="shared" si="10"/>
        <v>5099.154727769238</v>
      </c>
      <c r="P14" s="2">
        <f t="shared" si="11"/>
        <v>61756.429480760773</v>
      </c>
      <c r="Q14" s="6"/>
      <c r="R14" s="4">
        <f t="shared" si="0"/>
        <v>231476.15222272885</v>
      </c>
    </row>
    <row r="15" spans="1:18" x14ac:dyDescent="0.25">
      <c r="A15" s="23">
        <f t="shared" si="1"/>
        <v>10</v>
      </c>
      <c r="B15" s="20">
        <v>11000</v>
      </c>
      <c r="C15" s="2">
        <f t="shared" si="2"/>
        <v>88085.078520826952</v>
      </c>
      <c r="D15" s="2">
        <f t="shared" si="3"/>
        <v>7927.6570668744253</v>
      </c>
      <c r="E15" s="2">
        <f t="shared" si="4"/>
        <v>96012.735587701376</v>
      </c>
      <c r="F15" s="6"/>
      <c r="G15" s="20">
        <v>5000</v>
      </c>
      <c r="H15" s="2">
        <f t="shared" si="5"/>
        <v>2500</v>
      </c>
      <c r="I15" s="2">
        <f t="shared" si="6"/>
        <v>100134.64422114113</v>
      </c>
      <c r="J15" s="2">
        <f t="shared" si="7"/>
        <v>9012.1179799027013</v>
      </c>
      <c r="K15" s="2">
        <f t="shared" si="8"/>
        <v>109146.76220104384</v>
      </c>
      <c r="L15" s="6"/>
      <c r="M15" s="20">
        <v>5000</v>
      </c>
      <c r="N15" s="2">
        <f t="shared" si="9"/>
        <v>66756.429480760766</v>
      </c>
      <c r="O15" s="2">
        <f t="shared" si="10"/>
        <v>6008.0786532684688</v>
      </c>
      <c r="P15" s="2">
        <f t="shared" si="11"/>
        <v>72764.508134029238</v>
      </c>
      <c r="Q15" s="6"/>
      <c r="R15" s="4">
        <f t="shared" si="0"/>
        <v>277924.00592277444</v>
      </c>
    </row>
    <row r="16" spans="1:18" ht="25.5" customHeight="1" x14ac:dyDescent="0.25">
      <c r="A16" s="23">
        <f t="shared" si="1"/>
        <v>11</v>
      </c>
      <c r="B16" s="20">
        <v>12000</v>
      </c>
      <c r="C16" s="2">
        <f t="shared" si="2"/>
        <v>108012.73558770138</v>
      </c>
      <c r="D16" s="2">
        <f t="shared" si="3"/>
        <v>9721.1462028931237</v>
      </c>
      <c r="E16" s="2">
        <f t="shared" si="4"/>
        <v>117733.8817905945</v>
      </c>
      <c r="F16" s="6"/>
      <c r="G16" s="20">
        <v>6000</v>
      </c>
      <c r="H16" s="2">
        <f t="shared" si="5"/>
        <v>3000</v>
      </c>
      <c r="I16" s="2">
        <f t="shared" si="6"/>
        <v>118146.76220104384</v>
      </c>
      <c r="J16" s="2">
        <f t="shared" si="7"/>
        <v>10633.208598093945</v>
      </c>
      <c r="K16" s="2">
        <f t="shared" si="8"/>
        <v>128779.97079913778</v>
      </c>
      <c r="L16" s="6"/>
      <c r="M16" s="20">
        <v>6000</v>
      </c>
      <c r="N16" s="2">
        <f t="shared" si="9"/>
        <v>78764.508134029238</v>
      </c>
      <c r="O16" s="2">
        <f t="shared" si="10"/>
        <v>7088.8057320626313</v>
      </c>
      <c r="P16" s="2">
        <f t="shared" si="11"/>
        <v>85853.313866091863</v>
      </c>
      <c r="Q16" s="6"/>
      <c r="R16" s="4">
        <f t="shared" si="0"/>
        <v>332367.16645582416</v>
      </c>
    </row>
    <row r="17" spans="1:18" x14ac:dyDescent="0.25">
      <c r="A17" s="23">
        <f t="shared" si="1"/>
        <v>12</v>
      </c>
      <c r="B17" s="20">
        <v>13000</v>
      </c>
      <c r="C17" s="2">
        <f t="shared" si="2"/>
        <v>130733.8817905945</v>
      </c>
      <c r="D17" s="2">
        <f t="shared" si="3"/>
        <v>11766.049361153506</v>
      </c>
      <c r="E17" s="2">
        <f t="shared" si="4"/>
        <v>142499.93115174799</v>
      </c>
      <c r="F17" s="6"/>
      <c r="G17" s="20">
        <v>6000</v>
      </c>
      <c r="H17" s="2">
        <f t="shared" si="5"/>
        <v>3000</v>
      </c>
      <c r="I17" s="2">
        <f t="shared" si="6"/>
        <v>137779.97079913778</v>
      </c>
      <c r="J17" s="2">
        <f t="shared" si="7"/>
        <v>12400.197371922401</v>
      </c>
      <c r="K17" s="2">
        <f t="shared" si="8"/>
        <v>150180.16817106018</v>
      </c>
      <c r="L17" s="6"/>
      <c r="M17" s="20">
        <v>6000</v>
      </c>
      <c r="N17" s="2">
        <f t="shared" si="9"/>
        <v>91853.313866091863</v>
      </c>
      <c r="O17" s="2">
        <f t="shared" si="10"/>
        <v>8266.7982479482671</v>
      </c>
      <c r="P17" s="2">
        <f t="shared" si="11"/>
        <v>100120.11211404012</v>
      </c>
      <c r="Q17" s="6"/>
      <c r="R17" s="4">
        <f t="shared" si="0"/>
        <v>392800.21143684833</v>
      </c>
    </row>
    <row r="18" spans="1:18" x14ac:dyDescent="0.25">
      <c r="A18" s="23">
        <f t="shared" si="1"/>
        <v>13</v>
      </c>
      <c r="B18" s="20">
        <v>14000</v>
      </c>
      <c r="C18" s="2">
        <f t="shared" si="2"/>
        <v>156499.93115174799</v>
      </c>
      <c r="D18" s="2">
        <f t="shared" si="3"/>
        <v>14084.993803657318</v>
      </c>
      <c r="E18" s="2">
        <f t="shared" si="4"/>
        <v>170584.92495540532</v>
      </c>
      <c r="F18" s="6"/>
      <c r="G18" s="20">
        <v>6000</v>
      </c>
      <c r="H18" s="2">
        <f t="shared" si="5"/>
        <v>3000</v>
      </c>
      <c r="I18" s="2">
        <f t="shared" si="6"/>
        <v>159180.16817106018</v>
      </c>
      <c r="J18" s="2">
        <f t="shared" si="7"/>
        <v>14326.215135395416</v>
      </c>
      <c r="K18" s="2">
        <f t="shared" si="8"/>
        <v>173506.38330645559</v>
      </c>
      <c r="L18" s="6"/>
      <c r="M18" s="20">
        <v>6000</v>
      </c>
      <c r="N18" s="2">
        <f t="shared" si="9"/>
        <v>106120.11211404012</v>
      </c>
      <c r="O18" s="2">
        <f t="shared" si="10"/>
        <v>9550.8100902636106</v>
      </c>
      <c r="P18" s="2">
        <f t="shared" si="11"/>
        <v>115670.92220430373</v>
      </c>
      <c r="Q18" s="6"/>
      <c r="R18" s="4">
        <f t="shared" si="0"/>
        <v>459762.23046616465</v>
      </c>
    </row>
    <row r="19" spans="1:18" x14ac:dyDescent="0.25">
      <c r="A19" s="23">
        <f t="shared" si="1"/>
        <v>14</v>
      </c>
      <c r="B19" s="20">
        <v>15000</v>
      </c>
      <c r="C19" s="2">
        <f t="shared" si="2"/>
        <v>185584.92495540532</v>
      </c>
      <c r="D19" s="2">
        <f t="shared" si="3"/>
        <v>16702.643245986477</v>
      </c>
      <c r="E19" s="2">
        <f t="shared" si="4"/>
        <v>202287.56820139181</v>
      </c>
      <c r="F19" s="6"/>
      <c r="G19" s="20">
        <v>6000</v>
      </c>
      <c r="H19" s="2">
        <f t="shared" si="5"/>
        <v>3000</v>
      </c>
      <c r="I19" s="2">
        <f t="shared" si="6"/>
        <v>182506.38330645559</v>
      </c>
      <c r="J19" s="2">
        <f t="shared" si="7"/>
        <v>16425.574497581001</v>
      </c>
      <c r="K19" s="2">
        <f t="shared" si="8"/>
        <v>198931.95780403659</v>
      </c>
      <c r="L19" s="6"/>
      <c r="M19" s="20">
        <v>6000</v>
      </c>
      <c r="N19" s="2">
        <f t="shared" si="9"/>
        <v>121670.92220430373</v>
      </c>
      <c r="O19" s="2">
        <f t="shared" si="10"/>
        <v>10950.382998387335</v>
      </c>
      <c r="P19" s="2">
        <f t="shared" si="11"/>
        <v>132621.30520269106</v>
      </c>
      <c r="Q19" s="6"/>
      <c r="R19" s="4">
        <f t="shared" si="0"/>
        <v>533840.8312081194</v>
      </c>
    </row>
    <row r="20" spans="1:18" x14ac:dyDescent="0.25">
      <c r="A20" s="23">
        <f t="shared" si="1"/>
        <v>15</v>
      </c>
      <c r="B20" s="20">
        <v>16000</v>
      </c>
      <c r="C20" s="2">
        <f t="shared" si="2"/>
        <v>218287.56820139181</v>
      </c>
      <c r="D20" s="2">
        <f t="shared" si="3"/>
        <v>19645.881138125264</v>
      </c>
      <c r="E20" s="2">
        <f t="shared" si="4"/>
        <v>237933.44933951707</v>
      </c>
      <c r="F20" s="6"/>
      <c r="G20" s="20">
        <v>6000</v>
      </c>
      <c r="H20" s="2">
        <f t="shared" si="5"/>
        <v>3000</v>
      </c>
      <c r="I20" s="2">
        <f t="shared" si="6"/>
        <v>207931.95780403659</v>
      </c>
      <c r="J20" s="2">
        <f t="shared" si="7"/>
        <v>18713.876202363292</v>
      </c>
      <c r="K20" s="2">
        <f t="shared" si="8"/>
        <v>226645.83400639988</v>
      </c>
      <c r="L20" s="6"/>
      <c r="M20" s="20">
        <v>6000</v>
      </c>
      <c r="N20" s="2">
        <f t="shared" si="9"/>
        <v>138621.30520269106</v>
      </c>
      <c r="O20" s="2">
        <f t="shared" si="10"/>
        <v>12475.917468242194</v>
      </c>
      <c r="P20" s="2">
        <f t="shared" si="11"/>
        <v>151097.22267093326</v>
      </c>
      <c r="Q20" s="6"/>
      <c r="R20" s="4">
        <f t="shared" si="0"/>
        <v>615676.50601685024</v>
      </c>
    </row>
    <row r="21" spans="1:18" ht="25.5" customHeight="1" x14ac:dyDescent="0.25">
      <c r="A21" s="23">
        <f t="shared" si="1"/>
        <v>16</v>
      </c>
      <c r="B21" s="20">
        <v>17000</v>
      </c>
      <c r="C21" s="2">
        <f t="shared" si="2"/>
        <v>254933.44933951707</v>
      </c>
      <c r="D21" s="2">
        <f t="shared" si="3"/>
        <v>22944.010440556536</v>
      </c>
      <c r="E21" s="2">
        <f t="shared" si="4"/>
        <v>277877.45978007361</v>
      </c>
      <c r="F21" s="6"/>
      <c r="G21" s="20">
        <v>7000</v>
      </c>
      <c r="H21" s="2">
        <f t="shared" si="5"/>
        <v>3500</v>
      </c>
      <c r="I21" s="2">
        <f t="shared" si="6"/>
        <v>237145.83400639988</v>
      </c>
      <c r="J21" s="2">
        <f t="shared" si="7"/>
        <v>21343.125060575989</v>
      </c>
      <c r="K21" s="2">
        <f t="shared" si="8"/>
        <v>258488.95906697586</v>
      </c>
      <c r="L21" s="6"/>
      <c r="M21" s="20">
        <v>7000</v>
      </c>
      <c r="N21" s="2">
        <f t="shared" si="9"/>
        <v>158097.22267093326</v>
      </c>
      <c r="O21" s="2">
        <f t="shared" si="10"/>
        <v>14228.750040383993</v>
      </c>
      <c r="P21" s="2">
        <f t="shared" si="11"/>
        <v>172325.97271131724</v>
      </c>
      <c r="Q21" s="6"/>
      <c r="R21" s="4">
        <f t="shared" si="0"/>
        <v>708692.39155836671</v>
      </c>
    </row>
    <row r="22" spans="1:18" x14ac:dyDescent="0.25">
      <c r="A22" s="23">
        <f t="shared" si="1"/>
        <v>17</v>
      </c>
      <c r="B22" s="20">
        <v>18000</v>
      </c>
      <c r="C22" s="2">
        <f t="shared" si="2"/>
        <v>295877.45978007361</v>
      </c>
      <c r="D22" s="2">
        <f t="shared" si="3"/>
        <v>26628.971380206625</v>
      </c>
      <c r="E22" s="2">
        <f>C22+D22</f>
        <v>322506.43116028025</v>
      </c>
      <c r="F22" s="6"/>
      <c r="G22" s="20">
        <v>7000</v>
      </c>
      <c r="H22" s="2">
        <f t="shared" si="5"/>
        <v>3500</v>
      </c>
      <c r="I22" s="2">
        <f t="shared" si="6"/>
        <v>268988.95906697586</v>
      </c>
      <c r="J22" s="2">
        <f t="shared" si="7"/>
        <v>24209.006316027826</v>
      </c>
      <c r="K22" s="2">
        <f>I22+J22</f>
        <v>293197.9653830037</v>
      </c>
      <c r="L22" s="6"/>
      <c r="M22" s="20">
        <v>7000</v>
      </c>
      <c r="N22" s="2">
        <f t="shared" si="9"/>
        <v>179325.97271131724</v>
      </c>
      <c r="O22" s="2">
        <f t="shared" si="10"/>
        <v>16139.337544018552</v>
      </c>
      <c r="P22" s="2">
        <f>N22+O22</f>
        <v>195465.31025533579</v>
      </c>
      <c r="Q22" s="6"/>
      <c r="R22" s="4">
        <f>E22+K22+P22</f>
        <v>811169.70679861971</v>
      </c>
    </row>
    <row r="23" spans="1:18" x14ac:dyDescent="0.25">
      <c r="A23" s="23">
        <f t="shared" si="1"/>
        <v>18</v>
      </c>
      <c r="B23" s="20">
        <v>19000</v>
      </c>
      <c r="C23" s="2">
        <f t="shared" si="2"/>
        <v>341506.43116028025</v>
      </c>
      <c r="D23" s="2">
        <f t="shared" si="3"/>
        <v>30735.578804425222</v>
      </c>
      <c r="E23" s="2">
        <f>C23+D23</f>
        <v>372242.00996470544</v>
      </c>
      <c r="F23" s="6"/>
      <c r="G23" s="20">
        <v>7000</v>
      </c>
      <c r="H23" s="2">
        <f t="shared" si="5"/>
        <v>3500</v>
      </c>
      <c r="I23" s="2">
        <f t="shared" si="6"/>
        <v>303697.9653830037</v>
      </c>
      <c r="J23" s="2">
        <f t="shared" si="7"/>
        <v>27332.816884470332</v>
      </c>
      <c r="K23" s="2">
        <f>I23+J23</f>
        <v>331030.78226747405</v>
      </c>
      <c r="L23" s="6"/>
      <c r="M23" s="20">
        <v>7000</v>
      </c>
      <c r="N23" s="2">
        <f t="shared" si="9"/>
        <v>202465.31025533579</v>
      </c>
      <c r="O23" s="2">
        <f t="shared" si="10"/>
        <v>18221.87792298022</v>
      </c>
      <c r="P23" s="2">
        <f>N23+O23</f>
        <v>220687.18817831602</v>
      </c>
      <c r="Q23" s="6"/>
      <c r="R23" s="4">
        <f>E23+K23+P23</f>
        <v>923959.98041049554</v>
      </c>
    </row>
    <row r="24" spans="1:18" x14ac:dyDescent="0.25">
      <c r="A24" s="23">
        <f t="shared" si="1"/>
        <v>19</v>
      </c>
      <c r="B24" s="20">
        <v>20000</v>
      </c>
      <c r="C24" s="2">
        <f t="shared" si="2"/>
        <v>392242.00996470544</v>
      </c>
      <c r="D24" s="2">
        <f t="shared" si="3"/>
        <v>35301.780896823489</v>
      </c>
      <c r="E24" s="2">
        <f>C24+D24</f>
        <v>427543.79086152895</v>
      </c>
      <c r="F24" s="6"/>
      <c r="G24" s="20">
        <v>7000</v>
      </c>
      <c r="H24" s="2">
        <f t="shared" si="5"/>
        <v>3500</v>
      </c>
      <c r="I24" s="2">
        <f t="shared" si="6"/>
        <v>341530.78226747405</v>
      </c>
      <c r="J24" s="2">
        <f t="shared" si="7"/>
        <v>30737.770404072664</v>
      </c>
      <c r="K24" s="2">
        <f>I24+J24</f>
        <v>372268.5526715467</v>
      </c>
      <c r="L24" s="6"/>
      <c r="M24" s="20">
        <v>7000</v>
      </c>
      <c r="N24" s="2">
        <f t="shared" si="9"/>
        <v>227687.18817831602</v>
      </c>
      <c r="O24" s="2">
        <f t="shared" si="10"/>
        <v>20491.846936048441</v>
      </c>
      <c r="P24" s="2">
        <f>N24+O24</f>
        <v>248179.03511436447</v>
      </c>
      <c r="Q24" s="6"/>
      <c r="R24" s="4">
        <f>E24+K24+P24</f>
        <v>1047991.3786474401</v>
      </c>
    </row>
    <row r="25" spans="1:18" x14ac:dyDescent="0.25">
      <c r="A25" s="23">
        <f t="shared" si="1"/>
        <v>20</v>
      </c>
      <c r="B25" s="20">
        <v>21000</v>
      </c>
      <c r="C25" s="2">
        <f t="shared" si="2"/>
        <v>448543.79086152895</v>
      </c>
      <c r="D25" s="2">
        <f t="shared" si="3"/>
        <v>40368.941177537607</v>
      </c>
      <c r="E25" s="2">
        <f>C25+D25</f>
        <v>488912.73203906656</v>
      </c>
      <c r="F25" s="6"/>
      <c r="G25" s="20">
        <v>7000</v>
      </c>
      <c r="H25" s="2">
        <f t="shared" si="5"/>
        <v>3500</v>
      </c>
      <c r="I25" s="2">
        <f t="shared" si="6"/>
        <v>382768.5526715467</v>
      </c>
      <c r="J25" s="2">
        <f t="shared" si="7"/>
        <v>34449.169740439203</v>
      </c>
      <c r="K25" s="2">
        <f>I25+J25</f>
        <v>417217.72241198592</v>
      </c>
      <c r="L25" s="6"/>
      <c r="M25" s="20">
        <v>7000</v>
      </c>
      <c r="N25" s="2">
        <f t="shared" si="9"/>
        <v>255179.03511436447</v>
      </c>
      <c r="O25" s="2">
        <f t="shared" si="10"/>
        <v>22966.1131602928</v>
      </c>
      <c r="P25" s="2">
        <f>N25+O25</f>
        <v>278145.14827465726</v>
      </c>
      <c r="Q25" s="6"/>
      <c r="R25" s="4">
        <f>E25+K25+P25</f>
        <v>1184275.6027257098</v>
      </c>
    </row>
    <row r="26" spans="1:18" ht="25.5" customHeight="1" x14ac:dyDescent="0.25">
      <c r="A26" s="23">
        <f t="shared" si="1"/>
        <v>21</v>
      </c>
      <c r="B26" s="20">
        <v>-50000</v>
      </c>
      <c r="C26" s="2">
        <f t="shared" si="2"/>
        <v>438912.73203906656</v>
      </c>
      <c r="D26" s="2">
        <f t="shared" si="3"/>
        <v>39502.145883515986</v>
      </c>
      <c r="E26" s="2">
        <f t="shared" ref="E26" si="12">C26+D26</f>
        <v>478414.87792258256</v>
      </c>
      <c r="F26" s="6"/>
      <c r="G26" s="20">
        <v>0</v>
      </c>
      <c r="H26" s="2">
        <f t="shared" si="5"/>
        <v>0</v>
      </c>
      <c r="I26" s="2">
        <f t="shared" si="6"/>
        <v>417217.72241198592</v>
      </c>
      <c r="J26" s="2">
        <f t="shared" si="7"/>
        <v>37549.595017078733</v>
      </c>
      <c r="K26" s="2">
        <f t="shared" ref="K26" si="13">I26+J26</f>
        <v>454767.31742906466</v>
      </c>
      <c r="L26" s="6"/>
      <c r="M26" s="20">
        <v>0</v>
      </c>
      <c r="N26" s="2">
        <f t="shared" si="9"/>
        <v>278145.14827465726</v>
      </c>
      <c r="O26" s="2">
        <f t="shared" si="10"/>
        <v>25033.063344719154</v>
      </c>
      <c r="P26" s="2">
        <f t="shared" ref="P26" si="14">N26+O26</f>
        <v>303178.21161937644</v>
      </c>
      <c r="Q26" s="6"/>
      <c r="R26" s="4">
        <f t="shared" ref="R26" si="15">E26+K26+P26</f>
        <v>1236360.4069710237</v>
      </c>
    </row>
    <row r="27" spans="1:18" x14ac:dyDescent="0.25">
      <c r="A27" s="23">
        <f t="shared" si="1"/>
        <v>22</v>
      </c>
      <c r="B27" s="20">
        <v>-50000</v>
      </c>
      <c r="C27" s="2">
        <f t="shared" si="2"/>
        <v>428414.87792258256</v>
      </c>
      <c r="D27" s="2">
        <f t="shared" si="3"/>
        <v>38557.339013032426</v>
      </c>
      <c r="E27" s="2">
        <f>C27+D27</f>
        <v>466972.216935615</v>
      </c>
      <c r="F27" s="6"/>
      <c r="G27" s="20">
        <v>0</v>
      </c>
      <c r="H27" s="2">
        <f t="shared" si="5"/>
        <v>0</v>
      </c>
      <c r="I27" s="2">
        <f t="shared" si="6"/>
        <v>454767.31742906466</v>
      </c>
      <c r="J27" s="2">
        <f t="shared" si="7"/>
        <v>40929.058568615816</v>
      </c>
      <c r="K27" s="2">
        <f>I27+J27</f>
        <v>495696.37599768047</v>
      </c>
      <c r="L27" s="6"/>
      <c r="M27" s="20">
        <v>0</v>
      </c>
      <c r="N27" s="2">
        <f t="shared" si="9"/>
        <v>303178.21161937644</v>
      </c>
      <c r="O27" s="2">
        <f t="shared" si="10"/>
        <v>27286.039045743877</v>
      </c>
      <c r="P27" s="2">
        <f>N27+O27</f>
        <v>330464.25066512031</v>
      </c>
      <c r="Q27" s="6"/>
      <c r="R27" s="4">
        <f>E27+K27+P27</f>
        <v>1293132.8435984158</v>
      </c>
    </row>
    <row r="28" spans="1:18" x14ac:dyDescent="0.25">
      <c r="A28" s="23">
        <f t="shared" si="1"/>
        <v>23</v>
      </c>
      <c r="B28" s="20">
        <v>-50000</v>
      </c>
      <c r="C28" s="2">
        <f t="shared" si="2"/>
        <v>416972.216935615</v>
      </c>
      <c r="D28" s="2">
        <f t="shared" si="3"/>
        <v>37527.499524205348</v>
      </c>
      <c r="E28" s="2">
        <f>C28+D28</f>
        <v>454499.71645982034</v>
      </c>
      <c r="F28" s="6"/>
      <c r="G28" s="20">
        <v>0</v>
      </c>
      <c r="H28" s="2">
        <f t="shared" si="5"/>
        <v>0</v>
      </c>
      <c r="I28" s="2">
        <f t="shared" si="6"/>
        <v>495696.37599768047</v>
      </c>
      <c r="J28" s="2">
        <f t="shared" si="7"/>
        <v>44612.673839791241</v>
      </c>
      <c r="K28" s="2">
        <f>I28+J28</f>
        <v>540309.04983747168</v>
      </c>
      <c r="L28" s="6"/>
      <c r="M28" s="20">
        <v>0</v>
      </c>
      <c r="N28" s="2">
        <f t="shared" si="9"/>
        <v>330464.25066512031</v>
      </c>
      <c r="O28" s="2">
        <f t="shared" si="10"/>
        <v>29741.782559860829</v>
      </c>
      <c r="P28" s="2">
        <f>N28+O28</f>
        <v>360206.03322498116</v>
      </c>
      <c r="Q28" s="6"/>
      <c r="R28" s="4">
        <f>E28+K28+P28</f>
        <v>1355014.7995222732</v>
      </c>
    </row>
    <row r="29" spans="1:18" x14ac:dyDescent="0.25">
      <c r="A29" s="23">
        <f t="shared" si="1"/>
        <v>24</v>
      </c>
      <c r="B29" s="20">
        <v>-50000</v>
      </c>
      <c r="C29" s="2">
        <f t="shared" si="2"/>
        <v>404499.71645982034</v>
      </c>
      <c r="D29" s="2">
        <f t="shared" si="3"/>
        <v>36404.974481383826</v>
      </c>
      <c r="E29" s="2">
        <f>C29+D29</f>
        <v>440904.69094120414</v>
      </c>
      <c r="F29" s="6"/>
      <c r="G29" s="20">
        <v>0</v>
      </c>
      <c r="H29" s="2">
        <f t="shared" si="5"/>
        <v>0</v>
      </c>
      <c r="I29" s="2">
        <f t="shared" si="6"/>
        <v>540309.04983747168</v>
      </c>
      <c r="J29" s="2">
        <f t="shared" si="7"/>
        <v>48627.814485372452</v>
      </c>
      <c r="K29" s="2">
        <f>I29+J29</f>
        <v>588936.86432284419</v>
      </c>
      <c r="L29" s="6"/>
      <c r="M29" s="20">
        <v>0</v>
      </c>
      <c r="N29" s="2">
        <f t="shared" si="9"/>
        <v>360206.03322498116</v>
      </c>
      <c r="O29" s="2">
        <f t="shared" si="10"/>
        <v>32418.542990248305</v>
      </c>
      <c r="P29" s="2">
        <f>N29+O29</f>
        <v>392624.57621522946</v>
      </c>
      <c r="Q29" s="6"/>
      <c r="R29" s="4">
        <f>E29+K29+P29</f>
        <v>1422466.1314792777</v>
      </c>
    </row>
    <row r="30" spans="1:18" x14ac:dyDescent="0.25">
      <c r="A30" s="23">
        <f t="shared" si="1"/>
        <v>25</v>
      </c>
      <c r="B30" s="20">
        <v>-50000</v>
      </c>
      <c r="C30" s="2">
        <f t="shared" si="2"/>
        <v>390904.69094120414</v>
      </c>
      <c r="D30" s="2">
        <f t="shared" si="3"/>
        <v>35181.422184708368</v>
      </c>
      <c r="E30" s="2">
        <f>C30+D30</f>
        <v>426086.1131259125</v>
      </c>
      <c r="F30" s="6"/>
      <c r="G30" s="20">
        <v>0</v>
      </c>
      <c r="H30" s="2">
        <f t="shared" si="5"/>
        <v>0</v>
      </c>
      <c r="I30" s="2">
        <f t="shared" si="6"/>
        <v>588936.86432284419</v>
      </c>
      <c r="J30" s="2">
        <f t="shared" si="7"/>
        <v>53004.317789055975</v>
      </c>
      <c r="K30" s="2">
        <f>I30+J30</f>
        <v>641941.18211190018</v>
      </c>
      <c r="L30" s="6"/>
      <c r="M30" s="20">
        <v>0</v>
      </c>
      <c r="N30" s="2">
        <f t="shared" si="9"/>
        <v>392624.57621522946</v>
      </c>
      <c r="O30" s="2">
        <f t="shared" si="10"/>
        <v>35336.211859370647</v>
      </c>
      <c r="P30" s="2">
        <f>N30+O30</f>
        <v>427960.7880746001</v>
      </c>
      <c r="Q30" s="6"/>
      <c r="R30" s="4">
        <f>E30+K30+P30</f>
        <v>1495988.0833124127</v>
      </c>
    </row>
  </sheetData>
  <mergeCells count="3">
    <mergeCell ref="A1:F1"/>
    <mergeCell ref="G1:L1"/>
    <mergeCell ref="M1:Q1"/>
  </mergeCells>
  <phoneticPr fontId="0" type="noConversion"/>
  <printOptions horizontalCentered="1" gridLinesSet="0"/>
  <pageMargins left="0.75" right="0.75" top="1.25" bottom="1" header="0.5" footer="0.5"/>
  <pageSetup scale="85" orientation="landscape" horizontalDpi="4294967293" r:id="rId1"/>
  <headerFooter alignWithMargins="0">
    <oddHeader>&amp;C&amp;"Arial,Bold"&amp;12Early Retirement Investment Spreadsheet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workbookViewId="0"/>
  </sheetViews>
  <sheetFormatPr defaultRowHeight="12.5" x14ac:dyDescent="0.25"/>
  <cols>
    <col min="18" max="18" width="10.7265625" customWidth="1"/>
  </cols>
  <sheetData>
    <row r="1" spans="1:18" s="9" customFormat="1" ht="15.5" x14ac:dyDescent="0.35">
      <c r="A1" s="8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s="9" customFormat="1" ht="30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s="9" customFormat="1" ht="30" customHeight="1" x14ac:dyDescent="0.25">
      <c r="A3" s="34" t="s">
        <v>35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9" customFormat="1" ht="30.5" customHeight="1" x14ac:dyDescent="0.3">
      <c r="A4" s="31" t="s">
        <v>36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s="12" customFormat="1" ht="30" customHeigh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s="11" customFormat="1" ht="30" customHeight="1" x14ac:dyDescent="0.25">
      <c r="A6" s="34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1" customFormat="1" ht="30" customHeight="1" x14ac:dyDescent="0.25">
      <c r="A7" s="30" t="s">
        <v>34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s="11" customFormat="1" ht="30" customHeight="1" x14ac:dyDescent="0.25">
      <c r="A8" s="30" t="s">
        <v>33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11" customFormat="1" ht="30" customHeight="1" x14ac:dyDescent="0.25">
      <c r="A9" s="30" t="s">
        <v>19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s="11" customFormat="1" ht="30" customHeight="1" x14ac:dyDescent="0.25">
      <c r="A10" s="30" t="s">
        <v>28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s="11" customFormat="1" ht="30" customHeight="1" x14ac:dyDescent="0.25">
      <c r="A11" s="30" t="s">
        <v>24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s="11" customFormat="1" ht="30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s="11" customFormat="1" ht="30" customHeight="1" x14ac:dyDescent="0.25">
      <c r="A13" s="29" t="s">
        <v>20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 s="11" customFormat="1" ht="30" customHeight="1" x14ac:dyDescent="0.25">
      <c r="A14" s="30" t="s">
        <v>21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s="11" customFormat="1" ht="30" customHeight="1" x14ac:dyDescent="0.25">
      <c r="A15" s="30" t="s">
        <v>22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s="11" customFormat="1" ht="30" customHeight="1" x14ac:dyDescent="0.25">
      <c r="A16" s="30" t="s">
        <v>23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s="11" customFormat="1" ht="30" customHeight="1" x14ac:dyDescent="0.25">
      <c r="A17" s="30" t="s">
        <v>29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s="13" customFormat="1" ht="30" customHeight="1" x14ac:dyDescent="0.25">
      <c r="A18" s="30" t="s">
        <v>25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s="11" customFormat="1" ht="30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s="11" customFormat="1" ht="30" customHeight="1" x14ac:dyDescent="0.25">
      <c r="A20" s="29" t="s">
        <v>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11" customFormat="1" ht="30" customHeight="1" x14ac:dyDescent="0.25">
      <c r="A21" s="30" t="s">
        <v>26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s="11" customFormat="1" ht="30" customHeight="1" x14ac:dyDescent="0.25">
      <c r="A22" s="30" t="s">
        <v>27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s="11" customFormat="1" ht="30" customHeight="1" x14ac:dyDescent="0.25">
      <c r="A23" s="30" t="s">
        <v>30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s="11" customFormat="1" ht="30" customHeight="1" x14ac:dyDescent="0.25">
      <c r="A24" s="30" t="s">
        <v>31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s="11" customFormat="1" ht="30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s="11" customFormat="1" ht="30" customHeight="1" x14ac:dyDescent="0.25">
      <c r="A26" s="29" t="s">
        <v>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ht="30" customHeight="1" x14ac:dyDescent="0.25">
      <c r="A27" s="30" t="s">
        <v>32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</sheetData>
  <mergeCells count="26">
    <mergeCell ref="A4:R4"/>
    <mergeCell ref="A2:R2"/>
    <mergeCell ref="A3:R3"/>
    <mergeCell ref="A5:R5"/>
    <mergeCell ref="A17:R17"/>
    <mergeCell ref="A10:R10"/>
    <mergeCell ref="A11:R11"/>
    <mergeCell ref="A13:R13"/>
    <mergeCell ref="A14:R14"/>
    <mergeCell ref="A6:R6"/>
    <mergeCell ref="A7:R7"/>
    <mergeCell ref="A8:R8"/>
    <mergeCell ref="A9:R9"/>
    <mergeCell ref="A26:R26"/>
    <mergeCell ref="A27:R27"/>
    <mergeCell ref="A12:R12"/>
    <mergeCell ref="A20:R20"/>
    <mergeCell ref="A21:R21"/>
    <mergeCell ref="A22:R22"/>
    <mergeCell ref="A23:R23"/>
    <mergeCell ref="A15:R15"/>
    <mergeCell ref="A18:R18"/>
    <mergeCell ref="A24:R24"/>
    <mergeCell ref="A16:R16"/>
    <mergeCell ref="A19:R19"/>
    <mergeCell ref="A25:R25"/>
  </mergeCells>
  <phoneticPr fontId="6" type="noConversion"/>
  <pageMargins left="0.75" right="0.75" top="1" bottom="1" header="0.5" footer="0.5"/>
  <pageSetup scale="6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Investment Template</vt:lpstr>
      <vt:lpstr>Instructions</vt:lpstr>
      <vt:lpstr>Instructions!Print_Area</vt:lpstr>
      <vt:lpstr>'Investment Template'!Print_Area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E.E.S.</dc:creator>
  <cp:lastModifiedBy>Robert</cp:lastModifiedBy>
  <cp:lastPrinted>2018-06-17T14:08:54Z</cp:lastPrinted>
  <dcterms:created xsi:type="dcterms:W3CDTF">2000-09-04T21:58:20Z</dcterms:created>
  <dcterms:modified xsi:type="dcterms:W3CDTF">2024-11-09T15:11:09Z</dcterms:modified>
</cp:coreProperties>
</file>